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firstSheet="3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<sst xmlns="http://schemas.openxmlformats.org/spreadsheetml/2006/main" count="328" uniqueCount="114">
  <si>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</si>
  <si>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</si>
  <si>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</si>
  <si>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</si>
  <si>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</si>
  <si>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</si>
  <si>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</si>
  <si>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</si>
  <si>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</si>
  <si>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</si>
  <si>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</si>
  <si>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</si>
  <si>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</si>
  <si>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</si>
  <si>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</si>
  <si>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</si>
  <si>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</si>
  <si>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</si>
  <si>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</si>
  <si>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</si>
  <si>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</si>
  <si>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</si>
  <si>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</si>
  <si>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</si>
  <si>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</si>
  <si>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</si>
  <si>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</si>
  <si>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</si>
  <si>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</si>
  <si>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</si>
  <si>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</si>
  <si>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</si>
  <si>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</si>
  <si>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</si>
  <si>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</si>
  <si>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</si>
  <si>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</si>
  <si>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</si>
  <si>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</si>
  <si>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</si>
  <si>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</si>
  <si>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</si>
  <si>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</si>
  <si>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</si>
  <si>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</si>
  <si>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</si>
  <si>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</si>
  <si>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</si>
  <si>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</si>
  <si>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</si>
  <si>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</si>
  <si>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</si>
  <si>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</si>
  <si>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</si>
  <si>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</si>
  <si>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</si>
  <si>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</si>
  <si>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</si>
  <si>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</si>
  <si>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</si>
  <si>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</si>
  <si>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</si>
  <si>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</si>
  <si>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</si>
  <si>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</si>
  <si>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</si>
  <si>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</si>
  <si>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</si>
  <si>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</si>
  <si>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</si>
  <si>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</si>
  <si>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</si>
  <si>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</si>
  <si>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</si>
  <si>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</si>
  <si>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</si>
  <si>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</si>
  <si>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</si>
  <si>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</si>
  <si>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</si>
  <si>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</si>
  <si>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</si>
  <si>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</si>
  <si>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</si>
  <si>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</si>
  <si>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</si>
  <si>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</si>
  <si>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</si>
  <si>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</si>
  <si>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</si>
  <si>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</si>
  <si>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</si>
  <si>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</si>
  <si>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</si>
  <si>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</si>
  <si>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</si>
  <si>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</si>
  <si>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</si>
  <si>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</si>
  <si>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</si>
  <si>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</si>
  <si>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</si>
  <si>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</si>
  <si>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</si>
  <si>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</si>
  <si>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</si>
  <si>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</si>
  <si>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</si>
  <si>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</si>
  <si>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22.08.2019</t>
  </si>
  <si>
    <r>
      <t xml:space="preserve">станом на 22.08.2019р.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</si>
  <si>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</si>
  <si>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</si>
  <si>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22.08.2019р. 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</si>
</sst>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"/>
      <color indexed="8"/>
      <name val="Times New Roman"/>
      <family val="1"/>
    </font>
    <font>
      <sz val="1.95"/>
      <color indexed="8"/>
      <name val="Times New Roman"/>
      <family val="1"/>
    </font>
    <font>
      <sz val="2.8"/>
      <color indexed="8"/>
      <name val="Times New Roman"/>
      <family val="1"/>
    </font>
    <font>
      <sz val="4.8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91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2" xfId="0" applyNumberFormat="1" applyFont="1" applyBorder="1" applyAlignment="1">
      <alignment/>
    </xf>
    <xf numFmtId="193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53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54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55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8" xfId="0" applyNumberFormat="1" applyFont="1" applyBorder="1" applyAlignment="1">
      <alignment horizontal="center" vertical="center"/>
    </xf>
    <xf numFmtId="193" fontId="16" fillId="0" borderId="56" xfId="0" applyNumberFormat="1" applyFont="1" applyBorder="1" applyAlignment="1">
      <alignment horizontal="center" vertical="center"/>
    </xf>
    <xf numFmtId="193" fontId="2" fillId="0" borderId="57" xfId="0" applyNumberFormat="1" applyFont="1" applyBorder="1" applyAlignment="1">
      <alignment horizontal="center"/>
    </xf>
    <xf numFmtId="193" fontId="2" fillId="0" borderId="58" xfId="0" applyNumberFormat="1" applyFont="1" applyBorder="1" applyAlignment="1">
      <alignment horizontal="center"/>
    </xf>
    <xf numFmtId="193" fontId="11" fillId="0" borderId="59" xfId="0" applyNumberFormat="1" applyFont="1" applyBorder="1" applyAlignment="1">
      <alignment horizontal="center"/>
    </xf>
    <xf numFmtId="193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5075"/>
          <c:w val="0.975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1014213"/>
        <c:axId val="59605914"/>
      </c:lineChart>
      <c:catAx>
        <c:axId val="310142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05914"/>
        <c:crosses val="autoZero"/>
        <c:auto val="0"/>
        <c:lblOffset val="100"/>
        <c:tickLblSkip val="1"/>
        <c:noMultiLvlLbl val="0"/>
      </c:catAx>
      <c:valAx>
        <c:axId val="5960591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142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525"/>
          <c:y val="-0.033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3"/>
          <c:w val="0.8627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2660147"/>
        <c:axId val="1134912"/>
      </c:bar3DChart>
      <c:catAx>
        <c:axId val="126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34912"/>
        <c:crosses val="autoZero"/>
        <c:auto val="1"/>
        <c:lblOffset val="100"/>
        <c:tickLblSkip val="1"/>
        <c:noMultiLvlLbl val="0"/>
      </c:catAx>
      <c:valAx>
        <c:axId val="1134912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60147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"/>
          <c:y val="0.31675"/>
          <c:w val="0.141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9167363"/>
        <c:axId val="47479632"/>
      </c:lineChart>
      <c:catAx>
        <c:axId val="191673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79632"/>
        <c:crosses val="autoZero"/>
        <c:auto val="0"/>
        <c:lblOffset val="100"/>
        <c:tickLblSkip val="1"/>
        <c:noMultiLvlLbl val="0"/>
      </c:catAx>
      <c:valAx>
        <c:axId val="4747963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1673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4869137"/>
        <c:axId val="27874070"/>
      </c:lineChart>
      <c:catAx>
        <c:axId val="548691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74070"/>
        <c:crosses val="autoZero"/>
        <c:auto val="0"/>
        <c:lblOffset val="100"/>
        <c:tickLblSkip val="1"/>
        <c:noMultiLvlLbl val="0"/>
      </c:catAx>
      <c:valAx>
        <c:axId val="2787407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691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5075"/>
          <c:w val="0.973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4262639"/>
        <c:axId val="34223212"/>
      </c:lineChart>
      <c:catAx>
        <c:axId val="442626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3212"/>
        <c:crosses val="autoZero"/>
        <c:auto val="0"/>
        <c:lblOffset val="100"/>
        <c:tickLblSkip val="1"/>
        <c:noMultiLvlLbl val="0"/>
      </c:catAx>
      <c:valAx>
        <c:axId val="34223212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62639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95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"/>
          <c:w val="0.969"/>
          <c:h val="0.844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12591389"/>
        <c:axId val="63499474"/>
      </c:lineChart>
      <c:dateAx>
        <c:axId val="125913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994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49947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9138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25"/>
          <c:w val="0.67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"/>
          <c:w val="0.969"/>
          <c:h val="0.844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19387547"/>
        <c:axId val="62672328"/>
      </c:lineChart>
      <c:dateAx>
        <c:axId val="193875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7232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67232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8754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25"/>
          <c:w val="0.67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25"/>
          <c:w val="0.969"/>
          <c:h val="0.84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29423337"/>
        <c:axId val="16944334"/>
      </c:lineChart>
      <c:dateAx>
        <c:axId val="294233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4433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94433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2333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25"/>
          <c:w val="0.969"/>
          <c:h val="0.84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28308359"/>
        <c:axId val="7119716"/>
      </c:lineChart>
      <c:dateAx>
        <c:axId val="283083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197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11971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0835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22.08.2019</a:t>
            </a:r>
          </a:p>
        </c:rich>
      </c:tx>
      <c:layout>
        <c:manualLayout>
          <c:xMode val="factor"/>
          <c:yMode val="factor"/>
          <c:x val="0.065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5"/>
          <c:y val="0.10975"/>
          <c:w val="0.8377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1498357"/>
        <c:axId val="6991626"/>
      </c:bar3DChart>
      <c:catAx>
        <c:axId val="21498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91626"/>
        <c:crosses val="autoZero"/>
        <c:auto val="1"/>
        <c:lblOffset val="100"/>
        <c:tickLblSkip val="1"/>
        <c:noMultiLvlLbl val="0"/>
      </c:catAx>
      <c:valAx>
        <c:axId val="6991626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9835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403"/>
          <c:w val="0.077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19050</xdr:rowOff>
    </xdr:from>
    <xdr:to>
      <xdr:col>16</xdr:col>
      <xdr:colOff>95250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5314950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530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911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911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95250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448300"/>
        <a:ext cx="11677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95250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800600"/>
        <a:ext cx="11677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60070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27685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430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2865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342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86500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34275" y="1352550"/>
          <a:ext cx="115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1210962,6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серпень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91700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-56531,0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38750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серпень 2019р </a:t>
          </a:r>
        </a:p>
      </xdr:txBody>
    </xdr:sp>
    <xdr:clientData/>
  </xdr:twoCellAnchor>
  <xdr:twoCellAnchor>
    <xdr:from>
      <xdr:col>6</xdr:col>
      <xdr:colOff>542925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10175" y="1352550"/>
          <a:ext cx="1057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82175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95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-63223,9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6790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8012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1.56</v>
          </cell>
          <cell r="K6">
            <v>15549072.309999999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.7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0.00156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15549.07231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9" sqref="F29"/>
    </sheetView>
  </sheetViews>
  <sheetFormatPr defaultColWidth="9.00390625" defaultRowHeight="12.75"/>
  <cols>
    <col min="1" max="1" width="27.50390625" style="0" customWidth="1"/>
    <col min="2" max="4" width="9.25390625" style="15" customWidth="1"/>
    <col min="5" max="5" width="8.875" style="15" customWidth="1"/>
    <col min="6" max="6" width="9.75390625" style="15" customWidth="1"/>
    <col min="7" max="12" width="9.25390625" style="15" customWidth="1"/>
    <col min="13" max="13" width="9.753906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6.2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.75" hidden="1"/>
    <row r="20" spans="1:13" ht="12.75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.75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.7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.7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.7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.7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.7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.75" thickBot="1">
      <c r="A2" s="117" t="s">
        <v>103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104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27">
        <v>0</v>
      </c>
      <c r="V13" s="128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27">
        <v>0</v>
      </c>
      <c r="V16" s="128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27">
        <v>0</v>
      </c>
      <c r="V21" s="128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27">
        <v>0</v>
      </c>
      <c r="V25" s="128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39">
        <v>0</v>
      </c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41">
        <f>SUM(U4:U26)</f>
        <v>0</v>
      </c>
      <c r="V27" s="142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43678</v>
      </c>
      <c r="S32" s="145">
        <f>'[2]залишки'!$G$6/1000</f>
        <v>0.00156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43678</v>
      </c>
      <c r="S42" s="133">
        <f>'[2]залишки'!$K$6/1000</f>
        <v>15549.07231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107</v>
      </c>
      <c r="S1" s="115"/>
      <c r="T1" s="115"/>
      <c r="U1" s="115"/>
      <c r="V1" s="115"/>
      <c r="W1" s="116"/>
    </row>
    <row r="2" spans="1:23" ht="15.75" thickBot="1">
      <c r="A2" s="117" t="s">
        <v>109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110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7533.801333333334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7533.8</v>
      </c>
      <c r="R5" s="69">
        <v>11.9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7533.8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7533.8</v>
      </c>
      <c r="R7" s="71">
        <v>0</v>
      </c>
      <c r="S7" s="72">
        <v>0</v>
      </c>
      <c r="T7" s="73">
        <v>56.55</v>
      </c>
      <c r="U7" s="129">
        <v>2</v>
      </c>
      <c r="V7" s="130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7533.8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7533.8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7533.8</v>
      </c>
      <c r="R10" s="71">
        <v>0</v>
      </c>
      <c r="S10" s="72">
        <v>0</v>
      </c>
      <c r="T10" s="70">
        <v>3.7</v>
      </c>
      <c r="U10" s="127">
        <v>0</v>
      </c>
      <c r="V10" s="128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7533.8</v>
      </c>
      <c r="R11" s="69">
        <v>0</v>
      </c>
      <c r="S11" s="65">
        <v>0</v>
      </c>
      <c r="T11" s="70">
        <v>6.4</v>
      </c>
      <c r="U11" s="127">
        <v>0</v>
      </c>
      <c r="V11" s="128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7533.8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7533.8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43692</v>
      </c>
      <c r="B14" s="65">
        <v>8657.4</v>
      </c>
      <c r="C14" s="70">
        <v>46.2</v>
      </c>
      <c r="D14" s="106">
        <v>46.2</v>
      </c>
      <c r="E14" s="106">
        <f t="shared" si="2"/>
        <v>0</v>
      </c>
      <c r="F14" s="78">
        <v>135.4</v>
      </c>
      <c r="G14" s="78">
        <v>511.9</v>
      </c>
      <c r="H14" s="65">
        <v>3701</v>
      </c>
      <c r="I14" s="78">
        <v>41.8</v>
      </c>
      <c r="J14" s="78">
        <v>15.9</v>
      </c>
      <c r="K14" s="78">
        <v>0</v>
      </c>
      <c r="L14" s="78">
        <v>0</v>
      </c>
      <c r="M14" s="65">
        <f t="shared" si="0"/>
        <v>213.4000000000008</v>
      </c>
      <c r="N14" s="65">
        <v>13323</v>
      </c>
      <c r="O14" s="65">
        <v>18600</v>
      </c>
      <c r="P14" s="3">
        <f t="shared" si="1"/>
        <v>0.7162903225806452</v>
      </c>
      <c r="Q14" s="2">
        <v>7533.8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43693</v>
      </c>
      <c r="B15" s="65">
        <v>4234.7</v>
      </c>
      <c r="C15" s="66">
        <v>74.05</v>
      </c>
      <c r="D15" s="106">
        <v>74.05</v>
      </c>
      <c r="E15" s="106">
        <f t="shared" si="2"/>
        <v>0</v>
      </c>
      <c r="F15" s="81">
        <v>55.05</v>
      </c>
      <c r="G15" s="81">
        <v>435.26</v>
      </c>
      <c r="H15" s="82">
        <v>4017.71</v>
      </c>
      <c r="I15" s="81">
        <v>124.64</v>
      </c>
      <c r="J15" s="81">
        <v>14.2</v>
      </c>
      <c r="K15" s="81">
        <v>0</v>
      </c>
      <c r="L15" s="81">
        <v>0</v>
      </c>
      <c r="M15" s="65">
        <f t="shared" si="0"/>
        <v>35.63999999999956</v>
      </c>
      <c r="N15" s="65">
        <v>8991.25</v>
      </c>
      <c r="O15" s="72">
        <v>6800</v>
      </c>
      <c r="P15" s="3">
        <f>N15/O15</f>
        <v>1.3222426470588236</v>
      </c>
      <c r="Q15" s="2">
        <v>7533.8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43696</v>
      </c>
      <c r="B16" s="65">
        <v>3346.76</v>
      </c>
      <c r="C16" s="70">
        <v>247.16</v>
      </c>
      <c r="D16" s="106">
        <v>247.16</v>
      </c>
      <c r="E16" s="106">
        <f t="shared" si="2"/>
        <v>0</v>
      </c>
      <c r="F16" s="78">
        <v>98.02</v>
      </c>
      <c r="G16" s="78">
        <v>487.79</v>
      </c>
      <c r="H16" s="65">
        <v>5646.03</v>
      </c>
      <c r="I16" s="78">
        <v>75.6</v>
      </c>
      <c r="J16" s="78">
        <v>12.8</v>
      </c>
      <c r="K16" s="78">
        <v>0</v>
      </c>
      <c r="L16" s="78">
        <v>0</v>
      </c>
      <c r="M16" s="65">
        <f t="shared" si="0"/>
        <v>89.1599999999995</v>
      </c>
      <c r="N16" s="65">
        <v>10003.32</v>
      </c>
      <c r="O16" s="72">
        <v>7500</v>
      </c>
      <c r="P16" s="3">
        <f t="shared" si="1"/>
        <v>1.3337759999999999</v>
      </c>
      <c r="Q16" s="2">
        <v>7533.8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43697</v>
      </c>
      <c r="B17" s="65">
        <v>4756.16</v>
      </c>
      <c r="C17" s="70">
        <v>31.04</v>
      </c>
      <c r="D17" s="106">
        <v>31.04</v>
      </c>
      <c r="E17" s="106">
        <f t="shared" si="2"/>
        <v>0</v>
      </c>
      <c r="F17" s="78">
        <v>54.39</v>
      </c>
      <c r="G17" s="78">
        <v>790.37</v>
      </c>
      <c r="H17" s="65">
        <v>1075.27</v>
      </c>
      <c r="I17" s="78">
        <v>30.82</v>
      </c>
      <c r="J17" s="78">
        <v>11.31</v>
      </c>
      <c r="K17" s="78">
        <v>0</v>
      </c>
      <c r="L17" s="78">
        <v>0</v>
      </c>
      <c r="M17" s="65">
        <f t="shared" si="0"/>
        <v>16.44000000000016</v>
      </c>
      <c r="N17" s="65">
        <v>6765.8</v>
      </c>
      <c r="O17" s="65">
        <v>7200</v>
      </c>
      <c r="P17" s="3">
        <f t="shared" si="1"/>
        <v>0.9396944444444445</v>
      </c>
      <c r="Q17" s="2">
        <v>7533.8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43698</v>
      </c>
      <c r="B18" s="65">
        <v>3882.48</v>
      </c>
      <c r="C18" s="70">
        <v>104.25</v>
      </c>
      <c r="D18" s="106">
        <v>104.25</v>
      </c>
      <c r="E18" s="106">
        <f t="shared" si="2"/>
        <v>0</v>
      </c>
      <c r="F18" s="78">
        <v>151.46</v>
      </c>
      <c r="G18" s="78">
        <v>475.88</v>
      </c>
      <c r="H18" s="65">
        <v>535.8</v>
      </c>
      <c r="I18" s="78">
        <v>52.45</v>
      </c>
      <c r="J18" s="78">
        <v>1.66</v>
      </c>
      <c r="K18" s="78">
        <v>0</v>
      </c>
      <c r="L18" s="78">
        <v>0</v>
      </c>
      <c r="M18" s="65">
        <f>N18-B18-C18-F18-G18-H18-I18-J18-K18-L18</f>
        <v>19.120000000000356</v>
      </c>
      <c r="N18" s="65">
        <v>5223.1</v>
      </c>
      <c r="O18" s="65">
        <v>10500</v>
      </c>
      <c r="P18" s="3">
        <f>N18/O18</f>
        <v>0.4974380952380953</v>
      </c>
      <c r="Q18" s="2">
        <v>7533.8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7533.8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7533.8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7533.8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7533.8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7533.8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7533.8</v>
      </c>
      <c r="R24" s="98"/>
      <c r="S24" s="99"/>
      <c r="T24" s="100"/>
      <c r="U24" s="139"/>
      <c r="V24" s="140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65013.960000000014</v>
      </c>
      <c r="C25" s="85">
        <f t="shared" si="4"/>
        <v>807.02</v>
      </c>
      <c r="D25" s="107">
        <f t="shared" si="4"/>
        <v>807.02</v>
      </c>
      <c r="E25" s="107">
        <f t="shared" si="4"/>
        <v>0</v>
      </c>
      <c r="F25" s="85">
        <f t="shared" si="4"/>
        <v>1405.0200000000002</v>
      </c>
      <c r="G25" s="85">
        <f t="shared" si="4"/>
        <v>5402.57</v>
      </c>
      <c r="H25" s="85">
        <f t="shared" si="4"/>
        <v>36637.81</v>
      </c>
      <c r="I25" s="85">
        <f t="shared" si="4"/>
        <v>1306.0099999999998</v>
      </c>
      <c r="J25" s="85">
        <f t="shared" si="4"/>
        <v>365.60999999999996</v>
      </c>
      <c r="K25" s="85">
        <f t="shared" si="4"/>
        <v>822.9</v>
      </c>
      <c r="L25" s="85">
        <f t="shared" si="4"/>
        <v>427.8</v>
      </c>
      <c r="M25" s="84">
        <f t="shared" si="4"/>
        <v>818.320000000001</v>
      </c>
      <c r="N25" s="84">
        <f t="shared" si="4"/>
        <v>113007.02</v>
      </c>
      <c r="O25" s="84">
        <f t="shared" si="4"/>
        <v>173300</v>
      </c>
      <c r="P25" s="86">
        <f>N25/O25</f>
        <v>0.6520889786497404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41">
        <f>SUM(U4:U24)</f>
        <v>2</v>
      </c>
      <c r="V25" s="142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43699</v>
      </c>
      <c r="S30" s="145">
        <v>0.00156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43699</v>
      </c>
      <c r="S40" s="133">
        <v>15549.07231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F52" sqref="F52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11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6384" width="9.25390625" style="1" customWidth="1"/>
  </cols>
  <sheetData>
    <row r="26" spans="1:14" ht="15.75" thickBot="1">
      <c r="A26" s="20"/>
      <c r="B26" s="168" t="s">
        <v>111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112</v>
      </c>
      <c r="P27" s="151"/>
    </row>
    <row r="28" spans="1:16" ht="30.75" customHeight="1">
      <c r="A28" s="164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серпень!S40</f>
        <v>15549.07231</v>
      </c>
      <c r="B29" s="45">
        <v>65070</v>
      </c>
      <c r="C29" s="45">
        <v>1493.56</v>
      </c>
      <c r="D29" s="45">
        <v>24533</v>
      </c>
      <c r="E29" s="45">
        <v>207.72</v>
      </c>
      <c r="F29" s="45">
        <v>12500</v>
      </c>
      <c r="G29" s="45">
        <v>3536.46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5251.74</v>
      </c>
      <c r="N29" s="47">
        <f>M29-L29</f>
        <v>-96867.26</v>
      </c>
      <c r="O29" s="154">
        <f>серпень!S30</f>
        <v>0.00156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713997.73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110861.86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225069.58000000002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26777.2</v>
      </c>
      <c r="C51" s="28">
        <v>26705.35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66753.68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23586.319999999992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1179979.22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6.25">
      <c r="A59" s="76" t="s">
        <v>53</v>
      </c>
      <c r="B59" s="9">
        <f>D29</f>
        <v>24533</v>
      </c>
      <c r="C59" s="9">
        <f>E29</f>
        <v>207.72</v>
      </c>
    </row>
    <row r="60" spans="1:3" ht="12.75">
      <c r="A60" s="76" t="s">
        <v>54</v>
      </c>
      <c r="B60" s="9">
        <f>F29</f>
        <v>12500</v>
      </c>
      <c r="C60" s="9">
        <f>G29</f>
        <v>3536.46</v>
      </c>
    </row>
    <row r="61" spans="1:3" ht="26.2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dohod1</cp:lastModifiedBy>
  <cp:lastPrinted>2019-07-24T09:11:41Z</cp:lastPrinted>
  <dcterms:created xsi:type="dcterms:W3CDTF">2006-11-30T08:16:02Z</dcterms:created>
  <dcterms:modified xsi:type="dcterms:W3CDTF">2019-08-22T08:25:27Z</dcterms:modified>
  <cp:category/>
  <cp:version/>
  <cp:contentType/>
  <cp:contentStatus/>
</cp:coreProperties>
</file>